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F:\OCFO\FinAcct\AcctgRpt\financial reporting\FY2025 Financial Reporting\Federal Reporting\Funds Returned to Treasury FY2025\"/>
    </mc:Choice>
  </mc:AlternateContent>
  <xr:revisionPtr revIDLastSave="0" documentId="8_{113DD2A0-2B1B-4599-8C76-3DBF55436319}" xr6:coauthVersionLast="47" xr6:coauthVersionMax="47" xr10:uidLastSave="{00000000-0000-0000-0000-000000000000}"/>
  <bookViews>
    <workbookView xWindow="28680" yWindow="-120" windowWidth="29040" windowHeight="15720" tabRatio="812" xr2:uid="{00000000-000D-0000-FFFF-FFFF00000000}"/>
  </bookViews>
  <sheets>
    <sheet name="Returns to Treasury" sheetId="14" r:id="rId1"/>
    <sheet name="Returns to Treasury_Old" sheetId="1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4" l="1"/>
  <c r="B11" i="14"/>
  <c r="B10" i="14"/>
  <c r="B8" i="14"/>
  <c r="B7" i="14"/>
  <c r="B6" i="14"/>
  <c r="C13" i="14"/>
  <c r="C15" i="14" s="1"/>
  <c r="D13" i="14" l="1"/>
  <c r="D15" i="14" s="1"/>
  <c r="T13" i="14"/>
  <c r="T15" i="14" s="1"/>
  <c r="S13" i="14"/>
  <c r="S15" i="14" s="1"/>
  <c r="R13" i="14"/>
  <c r="R15" i="14" s="1"/>
  <c r="Q13" i="14"/>
  <c r="Q15" i="14" s="1"/>
  <c r="P13" i="14"/>
  <c r="P15" i="14" s="1"/>
  <c r="O13" i="14"/>
  <c r="O15" i="14" s="1"/>
  <c r="N13" i="14"/>
  <c r="N15" i="14" s="1"/>
  <c r="M13" i="14"/>
  <c r="M15" i="14" s="1"/>
  <c r="L13" i="14"/>
  <c r="L15" i="14" s="1"/>
  <c r="K13" i="14"/>
  <c r="K15" i="14" s="1"/>
  <c r="J13" i="14"/>
  <c r="J15" i="14" s="1"/>
  <c r="I13" i="14"/>
  <c r="I15" i="14" s="1"/>
  <c r="H13" i="14"/>
  <c r="H15" i="14" s="1"/>
  <c r="G13" i="14"/>
  <c r="G15" i="14" s="1"/>
  <c r="F13" i="14"/>
  <c r="F15" i="14" s="1"/>
  <c r="E13" i="14"/>
  <c r="E15" i="14" s="1"/>
  <c r="P13" i="15"/>
  <c r="Q11" i="15"/>
  <c r="Q13" i="15" s="1"/>
  <c r="P11" i="15"/>
  <c r="O11" i="15"/>
  <c r="O13" i="15" s="1"/>
  <c r="N11" i="15"/>
  <c r="N13" i="15" s="1"/>
  <c r="M11" i="15"/>
  <c r="M13" i="15" s="1"/>
  <c r="L11" i="15"/>
  <c r="L13" i="15" s="1"/>
  <c r="K11" i="15"/>
  <c r="K13" i="15" s="1"/>
  <c r="J11" i="15"/>
  <c r="J13" i="15" s="1"/>
  <c r="I11" i="15"/>
  <c r="I13" i="15" s="1"/>
  <c r="H11" i="15"/>
  <c r="H13" i="15" s="1"/>
  <c r="G11" i="15"/>
  <c r="G13" i="15" s="1"/>
  <c r="F11" i="15"/>
  <c r="F13" i="15" s="1"/>
  <c r="E11" i="15"/>
  <c r="E13" i="15" s="1"/>
  <c r="D11" i="15"/>
  <c r="D13" i="15" s="1"/>
  <c r="C11" i="15"/>
  <c r="C13" i="15" s="1"/>
  <c r="B11" i="15"/>
  <c r="B13" i="15" s="1"/>
  <c r="B13" i="14" l="1"/>
  <c r="B15" i="14" s="1"/>
</calcChain>
</file>

<file path=xl/sharedStrings.xml><?xml version="1.0" encoding="utf-8"?>
<sst xmlns="http://schemas.openxmlformats.org/spreadsheetml/2006/main" count="26" uniqueCount="18">
  <si>
    <t>Western Area Power Administration</t>
  </si>
  <si>
    <t>Funds Returned to Treasury</t>
  </si>
  <si>
    <t>Total</t>
  </si>
  <si>
    <t>TAS 895000.27,  Fund 609 (Rec Receipt)</t>
  </si>
  <si>
    <t>TAS 892249,  Fund 740 (Corps O&amp;M, P&amp; I)</t>
  </si>
  <si>
    <t>TAS 892245,  Fund 730 (Falcon P&amp;I)</t>
  </si>
  <si>
    <r>
      <t>TAS 892814,  Fund 750 (CRSP Constructive Returns)</t>
    </r>
    <r>
      <rPr>
        <vertAlign val="superscript"/>
        <sz val="10"/>
        <rFont val="Times New Roman"/>
        <family val="1"/>
      </rPr>
      <t>1</t>
    </r>
  </si>
  <si>
    <t>TAS 891424,  Fund 720 (CRSP Interest)</t>
  </si>
  <si>
    <t>TAS 892814,  Fund 750 (CRSP Principal)</t>
  </si>
  <si>
    <t>Total CRSP returns to Treasury</t>
  </si>
  <si>
    <r>
      <t>Total returns to Treasury by WAPA</t>
    </r>
    <r>
      <rPr>
        <vertAlign val="superscript"/>
        <sz val="11"/>
        <color theme="1"/>
        <rFont val="Calibri"/>
        <family val="2"/>
        <scheme val="minor"/>
      </rPr>
      <t>2</t>
    </r>
  </si>
  <si>
    <t xml:space="preserve"> -   </t>
  </si>
  <si>
    <t>TAS 892249,  Fund 740 (Corps O&amp;M, P, I)</t>
  </si>
  <si>
    <t>Total cash returned to Treasury by WAPA</t>
  </si>
  <si>
    <r>
      <t>TAS 892814,  Fund 750 (Constructive Returns)</t>
    </r>
    <r>
      <rPr>
        <vertAlign val="superscript"/>
        <sz val="10"/>
        <rFont val="Times New Roman"/>
        <family val="1"/>
      </rPr>
      <t>1</t>
    </r>
  </si>
  <si>
    <r>
      <t>Grand Total</t>
    </r>
    <r>
      <rPr>
        <b/>
        <vertAlign val="superscript"/>
        <sz val="10"/>
        <rFont val="Times New Roman"/>
        <family val="1"/>
      </rPr>
      <t>2</t>
    </r>
  </si>
  <si>
    <r>
      <rPr>
        <vertAlign val="superscript"/>
        <sz val="10"/>
        <color rgb="FF000000"/>
        <rFont val="Times New Roman"/>
        <family val="1"/>
      </rPr>
      <t>1</t>
    </r>
    <r>
      <rPr>
        <sz val="10"/>
        <color rgb="FF000000"/>
        <rFont val="Times New Roman"/>
        <family val="1"/>
      </rPr>
      <t xml:space="preserve">Constructive returns represent legislative required expenditures which are authorized to be applied to returns to the U.S. Treasury. During FY 2022, constructive returns attributable to Bureau of Reclamation's environmental costs decreased due to Reclamation receiving an appropriation for these costs instead of WAPA providing funding. During FY 2018, $98.8 million were reclassified from non-reimbursable costs to constructive returns to more appropriately reflect legislative intent.
</t>
    </r>
    <r>
      <rPr>
        <vertAlign val="superscript"/>
        <sz val="10"/>
        <color rgb="FF000000"/>
        <rFont val="Times New Roman"/>
        <family val="1"/>
      </rPr>
      <t>2</t>
    </r>
    <r>
      <rPr>
        <sz val="10"/>
        <color rgb="FF000000"/>
        <rFont val="Times New Roman"/>
        <family val="1"/>
      </rPr>
      <t xml:space="preserve">Returns to Treasury fluctuate based on net cash flow from operations and use of receipts. A significant contributing factor is hydrological conditions which impacts purchase power costs. WAPA is responsible for returns to U.S. Treasury as reported above for all power projects within its 15 state market area with exception of the Boulder Canyon Project and Central Valley Project project-use operation and maintenance prior to FY 2014. For the 16 years ended September 30, 2023 the Bureau of Reclamation has returned $222.7 million to U.S. Treasury for the Boulder Canyon Project and $101.6 million for the Central Valley Project.
</t>
    </r>
  </si>
  <si>
    <r>
      <rPr>
        <vertAlign val="superscript"/>
        <sz val="10"/>
        <color rgb="FF000000"/>
        <rFont val="Times New Roman"/>
        <family val="1"/>
      </rPr>
      <t>1</t>
    </r>
    <r>
      <rPr>
        <sz val="10"/>
        <color rgb="FF000000"/>
        <rFont val="Times New Roman"/>
        <family val="1"/>
      </rPr>
      <t xml:space="preserve">Constructive returns represent legislative required expenditures which are authorized to be applied to returns to the U.S. Treasury for the Colorado River Storage Project. During FY 2022, constructive returns attributable to Bureau of Reclamation's environmental costs decreased due to Reclamation receiving an appropriation for these costs instead of WAPA providing funding. During FY 2018, $98.8 million were reclassified from non-reimbursable costs to constructive returns to more appropriately reflect legislative intent.
</t>
    </r>
    <r>
      <rPr>
        <vertAlign val="superscript"/>
        <sz val="10"/>
        <color rgb="FF000000"/>
        <rFont val="Times New Roman"/>
        <family val="1"/>
      </rPr>
      <t>2</t>
    </r>
    <r>
      <rPr>
        <sz val="10"/>
        <color rgb="FF000000"/>
        <rFont val="Times New Roman"/>
        <family val="1"/>
      </rPr>
      <t xml:space="preserve">Returns to Treasury fluctuate based on net cash flow from operations and use of receipts. A significant contributing factor is hydrological conditions which impacts purchase power costs. WAPA is responsible for returns to U.S. Treasury as reported above for all power projects within its 15 state market area with exception of the Boulder Canyon Project and Central Valley Project project-use operation and maintenance prior to FY 2014. For the 18 years ended September 30, 2025 the Bureau of Reclamation has returned $224.6 million to U.S. Treasury for the Boulder Canyon Project and $101.6 million for the Central Valley Project.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</si>
</sst>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sz val="10"/>
      <name val="Arial"/>
      <family val="2"/>
    </font>
    <font>
      <b/>
      <sz val="10"/>
      <name val="Times New Roman"/>
      <family val="1"/>
    </font>
    <font>
      <sz val="10"/>
      <name val="Times New Roman"/>
      <family val="1"/>
    </font>
    <font>
      <b/>
      <vertAlign val="superscript"/>
      <sz val="10"/>
      <name val="Times New Roman"/>
      <family val="1"/>
    </font>
    <font>
      <vertAlign val="superscript"/>
      <sz val="10"/>
      <name val="Times New Roman"/>
      <family val="1"/>
    </font>
    <font>
      <sz val="11"/>
      <color theme="1"/>
      <name val="Calibri"/>
      <family val="2"/>
      <scheme val="minor"/>
    </font>
    <font>
      <sz val="10"/>
      <color rgb="FF000000"/>
      <name val="Arial"/>
      <family val="2"/>
    </font>
    <font>
      <b/>
      <sz val="10"/>
      <color theme="1"/>
      <name val="Times New Roman"/>
      <family val="1"/>
    </font>
    <font>
      <sz val="10"/>
      <color rgb="FFFF0000"/>
      <name val="Times New Roman"/>
      <family val="1"/>
    </font>
    <font>
      <sz val="10"/>
      <color rgb="FF000000"/>
      <name val="Arial"/>
      <family val="2"/>
    </font>
    <font>
      <vertAlign val="superscript"/>
      <sz val="10"/>
      <color rgb="FF000000"/>
      <name val="Times New Roman"/>
      <family val="1"/>
    </font>
    <font>
      <sz val="10"/>
      <color rgb="FF000000"/>
      <name val="Times New Roman"/>
      <family val="1"/>
    </font>
    <font>
      <vertAlign val="superscript"/>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
    <border>
      <left/>
      <right/>
      <top/>
      <bottom/>
      <diagonal/>
    </border>
    <border>
      <left/>
      <right/>
      <top style="thin">
        <color indexed="64"/>
      </top>
      <bottom style="double">
        <color indexed="64"/>
      </bottom>
      <diagonal/>
    </border>
    <border>
      <left/>
      <right/>
      <top style="thin">
        <color indexed="64"/>
      </top>
      <bottom/>
      <diagonal/>
    </border>
    <border>
      <left/>
      <right/>
      <top style="thin">
        <color indexed="64"/>
      </top>
      <bottom style="medium">
        <color indexed="64"/>
      </bottom>
      <diagonal/>
    </border>
  </borders>
  <cellStyleXfs count="6">
    <xf numFmtId="0" fontId="0" fillId="0" borderId="0"/>
    <xf numFmtId="43" fontId="6" fillId="0" borderId="0" applyFont="0" applyFill="0" applyBorder="0" applyAlignment="0" applyProtection="0"/>
    <xf numFmtId="0" fontId="7" fillId="0" borderId="0"/>
    <xf numFmtId="0" fontId="7" fillId="0" borderId="0"/>
    <xf numFmtId="0" fontId="1" fillId="0" borderId="0"/>
    <xf numFmtId="0" fontId="10" fillId="0" borderId="0"/>
  </cellStyleXfs>
  <cellXfs count="24">
    <xf numFmtId="0" fontId="0" fillId="0" borderId="0" xfId="0"/>
    <xf numFmtId="0" fontId="2" fillId="0" borderId="0" xfId="0" applyFont="1"/>
    <xf numFmtId="0" fontId="3" fillId="0" borderId="0" xfId="0" applyFont="1"/>
    <xf numFmtId="0" fontId="8" fillId="2" borderId="0" xfId="0" applyFont="1" applyFill="1" applyAlignment="1">
      <alignment horizontal="center"/>
    </xf>
    <xf numFmtId="43" fontId="3" fillId="0" borderId="0" xfId="1" applyFont="1" applyAlignment="1">
      <alignment horizontal="center"/>
    </xf>
    <xf numFmtId="0" fontId="3" fillId="0" borderId="0" xfId="0" applyFont="1" applyAlignment="1">
      <alignment horizontal="left"/>
    </xf>
    <xf numFmtId="43" fontId="3" fillId="0" borderId="0" xfId="1" applyFont="1"/>
    <xf numFmtId="0" fontId="9" fillId="0" borderId="0" xfId="0" applyFont="1"/>
    <xf numFmtId="0" fontId="2" fillId="3" borderId="0" xfId="0" applyFont="1" applyFill="1" applyAlignment="1">
      <alignment horizontal="left" indent="3"/>
    </xf>
    <xf numFmtId="43" fontId="2" fillId="3" borderId="1" xfId="1" applyFont="1" applyFill="1" applyBorder="1" applyAlignment="1">
      <alignment horizontal="center"/>
    </xf>
    <xf numFmtId="43" fontId="2" fillId="3" borderId="1" xfId="1" applyFont="1" applyFill="1" applyBorder="1"/>
    <xf numFmtId="43" fontId="3" fillId="0" borderId="0" xfId="1" applyFont="1" applyFill="1" applyAlignment="1">
      <alignment horizontal="center"/>
    </xf>
    <xf numFmtId="43" fontId="3" fillId="0" borderId="0" xfId="1" applyFont="1" applyFill="1"/>
    <xf numFmtId="43" fontId="2" fillId="0" borderId="1" xfId="1" applyFont="1" applyFill="1" applyBorder="1" applyAlignment="1">
      <alignment horizontal="center"/>
    </xf>
    <xf numFmtId="43" fontId="3" fillId="0" borderId="0" xfId="0" applyNumberFormat="1" applyFont="1"/>
    <xf numFmtId="0" fontId="3" fillId="0" borderId="0" xfId="0" applyFont="1" applyAlignment="1">
      <alignment horizontal="left" vertical="top" wrapText="1"/>
    </xf>
    <xf numFmtId="39" fontId="3" fillId="0" borderId="0" xfId="0" applyNumberFormat="1" applyFont="1" applyAlignment="1">
      <alignment horizontal="right"/>
    </xf>
    <xf numFmtId="39" fontId="3" fillId="0" borderId="2" xfId="0" applyNumberFormat="1" applyFont="1" applyBorder="1"/>
    <xf numFmtId="0" fontId="2" fillId="3" borderId="0" xfId="0" applyFont="1" applyFill="1"/>
    <xf numFmtId="39" fontId="2" fillId="3" borderId="3" xfId="0" applyNumberFormat="1" applyFont="1" applyFill="1" applyBorder="1"/>
    <xf numFmtId="0" fontId="8" fillId="0" borderId="0" xfId="0" applyFont="1" applyAlignment="1">
      <alignment horizontal="center"/>
    </xf>
    <xf numFmtId="0" fontId="12" fillId="0" borderId="0" xfId="0" applyFont="1" applyAlignment="1">
      <alignment horizontal="left" vertical="top" wrapText="1"/>
    </xf>
    <xf numFmtId="39" fontId="3" fillId="0" borderId="0" xfId="0" applyNumberFormat="1" applyFont="1"/>
    <xf numFmtId="0" fontId="12" fillId="0" borderId="0" xfId="0" applyFont="1" applyAlignment="1">
      <alignment horizontal="left" vertical="top" wrapText="1"/>
    </xf>
  </cellXfs>
  <cellStyles count="6">
    <cellStyle name="Comma" xfId="1" builtinId="3"/>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0"/>
  <sheetViews>
    <sheetView tabSelected="1" workbookViewId="0">
      <selection activeCell="N28" sqref="N28"/>
    </sheetView>
  </sheetViews>
  <sheetFormatPr defaultColWidth="9.140625" defaultRowHeight="12.75" x14ac:dyDescent="0.2"/>
  <cols>
    <col min="1" max="1" width="42.5703125" style="2" customWidth="1"/>
    <col min="2" max="20" width="15.7109375" style="2" customWidth="1"/>
    <col min="21" max="16384" width="9.140625" style="2"/>
  </cols>
  <sheetData>
    <row r="1" spans="1:20" x14ac:dyDescent="0.2">
      <c r="A1" s="1" t="s">
        <v>0</v>
      </c>
      <c r="B1" s="1"/>
      <c r="C1" s="1"/>
      <c r="D1" s="1"/>
      <c r="E1" s="1"/>
      <c r="F1" s="1"/>
    </row>
    <row r="2" spans="1:20" x14ac:dyDescent="0.2">
      <c r="A2" s="1" t="s">
        <v>1</v>
      </c>
      <c r="B2" s="1"/>
      <c r="C2" s="1"/>
      <c r="D2" s="1"/>
      <c r="E2" s="1"/>
      <c r="F2" s="1"/>
      <c r="G2" s="1"/>
      <c r="H2" s="1"/>
      <c r="I2" s="1"/>
    </row>
    <row r="5" spans="1:20" x14ac:dyDescent="0.2">
      <c r="B5" s="3" t="s">
        <v>2</v>
      </c>
      <c r="C5" s="3">
        <v>2025</v>
      </c>
      <c r="D5" s="3">
        <v>2024</v>
      </c>
      <c r="E5" s="3">
        <v>2023</v>
      </c>
      <c r="F5" s="3">
        <v>2022</v>
      </c>
      <c r="G5" s="3">
        <v>2021</v>
      </c>
      <c r="H5" s="3">
        <v>2020</v>
      </c>
      <c r="I5" s="3">
        <v>2019</v>
      </c>
      <c r="J5" s="3">
        <v>2018</v>
      </c>
      <c r="K5" s="3">
        <v>2017</v>
      </c>
      <c r="L5" s="3">
        <v>2016</v>
      </c>
      <c r="M5" s="3">
        <v>2015</v>
      </c>
      <c r="N5" s="3">
        <v>2014</v>
      </c>
      <c r="O5" s="3">
        <v>2013</v>
      </c>
      <c r="P5" s="3">
        <v>2012</v>
      </c>
      <c r="Q5" s="3">
        <v>2011</v>
      </c>
      <c r="R5" s="3">
        <v>2010</v>
      </c>
      <c r="S5" s="3">
        <v>2009</v>
      </c>
      <c r="T5" s="3">
        <v>2008</v>
      </c>
    </row>
    <row r="6" spans="1:20" x14ac:dyDescent="0.2">
      <c r="A6" s="2" t="s">
        <v>3</v>
      </c>
      <c r="B6" s="16">
        <f>SUM(C6:T6)</f>
        <v>3503713377.4699998</v>
      </c>
      <c r="C6" s="16">
        <v>76297164.930000007</v>
      </c>
      <c r="D6" s="16">
        <v>9180902.4600000009</v>
      </c>
      <c r="E6" s="11">
        <v>71994965.030000001</v>
      </c>
      <c r="F6" s="11">
        <v>298206004.29000002</v>
      </c>
      <c r="G6" s="11">
        <v>269943303.38999999</v>
      </c>
      <c r="H6" s="11">
        <v>253679462.60000029</v>
      </c>
      <c r="I6" s="11">
        <v>266329166.18000001</v>
      </c>
      <c r="J6" s="4">
        <v>265518691.61000001</v>
      </c>
      <c r="K6" s="4">
        <v>338135767.86999995</v>
      </c>
      <c r="L6" s="4">
        <v>328747019.24000001</v>
      </c>
      <c r="M6" s="4">
        <v>231640575.69</v>
      </c>
      <c r="N6" s="4">
        <v>12732616.470000001</v>
      </c>
      <c r="O6" s="4">
        <v>142513723.59999999</v>
      </c>
      <c r="P6" s="11">
        <v>221080368.16</v>
      </c>
      <c r="Q6" s="11">
        <v>285622258.04000002</v>
      </c>
      <c r="R6" s="11">
        <v>155791720.5</v>
      </c>
      <c r="S6" s="11">
        <v>155515212.57999998</v>
      </c>
      <c r="T6" s="4">
        <v>120784454.83</v>
      </c>
    </row>
    <row r="7" spans="1:20" x14ac:dyDescent="0.2">
      <c r="A7" s="2" t="s">
        <v>4</v>
      </c>
      <c r="B7" s="16">
        <f>SUM(C7:T7)</f>
        <v>725670579.12</v>
      </c>
      <c r="C7" s="16">
        <v>13751912</v>
      </c>
      <c r="D7" s="16">
        <v>14554689</v>
      </c>
      <c r="E7" s="11">
        <v>0</v>
      </c>
      <c r="F7" s="11">
        <v>0</v>
      </c>
      <c r="G7" s="11">
        <v>0</v>
      </c>
      <c r="H7" s="11">
        <v>0</v>
      </c>
      <c r="I7" s="11">
        <v>10446659</v>
      </c>
      <c r="J7" s="4">
        <v>26167599.370000001</v>
      </c>
      <c r="K7" s="4">
        <v>20033949.299999952</v>
      </c>
      <c r="L7" s="4">
        <v>80297574</v>
      </c>
      <c r="M7" s="4">
        <v>93144923</v>
      </c>
      <c r="N7" s="4">
        <v>240917741.13</v>
      </c>
      <c r="O7" s="4">
        <v>36954053</v>
      </c>
      <c r="P7" s="11">
        <v>61863406</v>
      </c>
      <c r="Q7" s="11">
        <v>39832649.32</v>
      </c>
      <c r="R7" s="11">
        <v>68633405</v>
      </c>
      <c r="S7" s="11">
        <v>18807490</v>
      </c>
      <c r="T7" s="4">
        <v>264529</v>
      </c>
    </row>
    <row r="8" spans="1:20" ht="13.5" customHeight="1" x14ac:dyDescent="0.2">
      <c r="A8" s="2" t="s">
        <v>5</v>
      </c>
      <c r="B8" s="16">
        <f>SUM(C8:T8)</f>
        <v>22490800</v>
      </c>
      <c r="C8" s="11">
        <v>0</v>
      </c>
      <c r="D8" s="16">
        <v>500000</v>
      </c>
      <c r="E8" s="11">
        <v>500000</v>
      </c>
      <c r="F8" s="11">
        <v>600000</v>
      </c>
      <c r="G8" s="11">
        <v>600000</v>
      </c>
      <c r="H8" s="11">
        <v>900000</v>
      </c>
      <c r="I8" s="11">
        <v>800000</v>
      </c>
      <c r="J8" s="4">
        <v>2000000</v>
      </c>
      <c r="K8" s="4">
        <v>400000</v>
      </c>
      <c r="L8" s="4">
        <v>800000</v>
      </c>
      <c r="M8" s="4">
        <v>1900000</v>
      </c>
      <c r="N8" s="4">
        <v>1700000</v>
      </c>
      <c r="O8" s="4">
        <v>2800000</v>
      </c>
      <c r="P8" s="11">
        <v>900000</v>
      </c>
      <c r="Q8" s="11">
        <v>2500000</v>
      </c>
      <c r="R8" s="11">
        <v>1500000</v>
      </c>
      <c r="S8" s="11">
        <v>1600000</v>
      </c>
      <c r="T8" s="4">
        <v>2490800</v>
      </c>
    </row>
    <row r="9" spans="1:20" x14ac:dyDescent="0.2">
      <c r="B9" s="20"/>
      <c r="C9" s="20"/>
      <c r="D9" s="20"/>
      <c r="E9" s="20"/>
      <c r="F9" s="20"/>
      <c r="G9" s="20"/>
      <c r="H9" s="20"/>
      <c r="I9" s="20"/>
      <c r="J9" s="20"/>
      <c r="K9" s="20"/>
      <c r="L9" s="20"/>
      <c r="M9" s="20"/>
      <c r="N9" s="20"/>
      <c r="O9" s="20"/>
      <c r="P9" s="20"/>
      <c r="Q9" s="20"/>
      <c r="R9" s="20"/>
      <c r="S9" s="20"/>
      <c r="T9" s="20"/>
    </row>
    <row r="10" spans="1:20" ht="12.75" customHeight="1" x14ac:dyDescent="0.2">
      <c r="A10" s="5" t="s">
        <v>6</v>
      </c>
      <c r="B10" s="16">
        <f>SUM(C10:T10)</f>
        <v>388823283.11000001</v>
      </c>
      <c r="C10" s="16">
        <v>11657029.970000001</v>
      </c>
      <c r="D10" s="16">
        <v>18767289.210000001</v>
      </c>
      <c r="E10" s="12">
        <v>3110760.38</v>
      </c>
      <c r="F10" s="12">
        <v>1807722.42</v>
      </c>
      <c r="G10" s="12">
        <v>27582355.289999999</v>
      </c>
      <c r="H10" s="12">
        <v>17726436.260000002</v>
      </c>
      <c r="I10" s="12">
        <v>3696601.75</v>
      </c>
      <c r="J10" s="6">
        <v>118104550.54000001</v>
      </c>
      <c r="K10" s="6">
        <v>19282716.079999998</v>
      </c>
      <c r="L10" s="6">
        <v>18733353</v>
      </c>
      <c r="M10" s="6">
        <v>23956950.210000001</v>
      </c>
      <c r="N10" s="6">
        <v>15415115</v>
      </c>
      <c r="O10" s="6">
        <v>19729243</v>
      </c>
      <c r="P10" s="12">
        <v>16207860</v>
      </c>
      <c r="Q10" s="12">
        <v>18298000</v>
      </c>
      <c r="R10" s="12">
        <v>18214800</v>
      </c>
      <c r="S10" s="12">
        <v>18447000</v>
      </c>
      <c r="T10" s="6">
        <v>18085500</v>
      </c>
    </row>
    <row r="11" spans="1:20" x14ac:dyDescent="0.2">
      <c r="A11" s="2" t="s">
        <v>7</v>
      </c>
      <c r="B11" s="14">
        <f>SUM(C11:T11)</f>
        <v>58177161</v>
      </c>
      <c r="C11" s="14">
        <v>0</v>
      </c>
      <c r="D11" s="14">
        <v>0</v>
      </c>
      <c r="E11" s="11">
        <v>0</v>
      </c>
      <c r="F11" s="11">
        <v>0</v>
      </c>
      <c r="G11" s="11">
        <v>0</v>
      </c>
      <c r="H11" s="11">
        <v>0</v>
      </c>
      <c r="I11" s="11">
        <v>0</v>
      </c>
      <c r="J11" s="4">
        <v>0</v>
      </c>
      <c r="K11" s="4">
        <v>0</v>
      </c>
      <c r="L11" s="4">
        <v>0</v>
      </c>
      <c r="M11" s="4">
        <v>0</v>
      </c>
      <c r="N11" s="4">
        <v>0</v>
      </c>
      <c r="O11" s="4">
        <v>0</v>
      </c>
      <c r="P11" s="11">
        <v>0</v>
      </c>
      <c r="Q11" s="11">
        <v>9000000</v>
      </c>
      <c r="R11" s="11">
        <v>28000000</v>
      </c>
      <c r="S11" s="11">
        <v>15000000</v>
      </c>
      <c r="T11" s="4">
        <v>6177161</v>
      </c>
    </row>
    <row r="12" spans="1:20" x14ac:dyDescent="0.2">
      <c r="A12" s="2" t="s">
        <v>8</v>
      </c>
      <c r="B12" s="16">
        <f>SUM(C12:T12)</f>
        <v>39822839</v>
      </c>
      <c r="C12" s="11">
        <v>0</v>
      </c>
      <c r="D12" s="11">
        <v>0</v>
      </c>
      <c r="E12" s="11">
        <v>0</v>
      </c>
      <c r="F12" s="11">
        <v>0</v>
      </c>
      <c r="G12" s="11">
        <v>0</v>
      </c>
      <c r="H12" s="11">
        <v>0</v>
      </c>
      <c r="I12" s="11">
        <v>0</v>
      </c>
      <c r="J12" s="4">
        <v>0</v>
      </c>
      <c r="K12" s="4">
        <v>0</v>
      </c>
      <c r="L12" s="4">
        <v>0</v>
      </c>
      <c r="M12" s="4">
        <v>0</v>
      </c>
      <c r="N12" s="4">
        <v>0</v>
      </c>
      <c r="O12" s="4">
        <v>0</v>
      </c>
      <c r="P12" s="11">
        <v>20000000</v>
      </c>
      <c r="Q12" s="11">
        <v>16000000</v>
      </c>
      <c r="R12" s="11">
        <v>0</v>
      </c>
      <c r="S12" s="11">
        <v>0</v>
      </c>
      <c r="T12" s="4">
        <v>3822839</v>
      </c>
    </row>
    <row r="13" spans="1:20" x14ac:dyDescent="0.2">
      <c r="A13" s="2" t="s">
        <v>9</v>
      </c>
      <c r="B13" s="17">
        <f>SUM(B10:B12)</f>
        <v>486823283.11000001</v>
      </c>
      <c r="C13" s="17">
        <f>SUM(C10:C12)</f>
        <v>11657029.970000001</v>
      </c>
      <c r="D13" s="17">
        <f>SUM(D10:D12)</f>
        <v>18767289.210000001</v>
      </c>
      <c r="E13" s="17">
        <f t="shared" ref="E13:T13" si="0">SUM(E10:E12)</f>
        <v>3110760.38</v>
      </c>
      <c r="F13" s="17">
        <f t="shared" si="0"/>
        <v>1807722.42</v>
      </c>
      <c r="G13" s="17">
        <f t="shared" si="0"/>
        <v>27582355.289999999</v>
      </c>
      <c r="H13" s="17">
        <f t="shared" si="0"/>
        <v>17726436.260000002</v>
      </c>
      <c r="I13" s="17">
        <f t="shared" si="0"/>
        <v>3696601.75</v>
      </c>
      <c r="J13" s="17">
        <f t="shared" si="0"/>
        <v>118104550.54000001</v>
      </c>
      <c r="K13" s="17">
        <f t="shared" si="0"/>
        <v>19282716.079999998</v>
      </c>
      <c r="L13" s="17">
        <f t="shared" si="0"/>
        <v>18733353</v>
      </c>
      <c r="M13" s="17">
        <f t="shared" si="0"/>
        <v>23956950.210000001</v>
      </c>
      <c r="N13" s="17">
        <f t="shared" si="0"/>
        <v>15415115</v>
      </c>
      <c r="O13" s="17">
        <f t="shared" si="0"/>
        <v>19729243</v>
      </c>
      <c r="P13" s="17">
        <f t="shared" si="0"/>
        <v>36207860</v>
      </c>
      <c r="Q13" s="17">
        <f t="shared" si="0"/>
        <v>43298000</v>
      </c>
      <c r="R13" s="17">
        <f t="shared" si="0"/>
        <v>46214800</v>
      </c>
      <c r="S13" s="17">
        <f t="shared" si="0"/>
        <v>33447000</v>
      </c>
      <c r="T13" s="17">
        <f t="shared" si="0"/>
        <v>28085500</v>
      </c>
    </row>
    <row r="14" spans="1:20" x14ac:dyDescent="0.2">
      <c r="B14" s="16"/>
      <c r="C14" s="16"/>
      <c r="D14" s="16"/>
      <c r="E14" s="11"/>
      <c r="F14" s="11"/>
      <c r="G14" s="11"/>
      <c r="H14" s="11"/>
      <c r="I14" s="11"/>
      <c r="J14" s="4"/>
      <c r="K14" s="4"/>
      <c r="L14" s="4"/>
      <c r="M14" s="4"/>
      <c r="N14" s="4"/>
      <c r="O14" s="4"/>
      <c r="P14" s="11"/>
      <c r="Q14" s="11"/>
      <c r="R14" s="11"/>
      <c r="S14" s="11"/>
      <c r="T14" s="4"/>
    </row>
    <row r="15" spans="1:20" ht="18" thickBot="1" x14ac:dyDescent="0.3">
      <c r="A15" s="18" t="s">
        <v>10</v>
      </c>
      <c r="B15" s="19">
        <f t="shared" ref="B15:T15" si="1">+B13+B6+B7+B8</f>
        <v>4738698039.6999998</v>
      </c>
      <c r="C15" s="19">
        <f t="shared" ref="C15" si="2">+C13+C6+C7+C8</f>
        <v>101706106.90000001</v>
      </c>
      <c r="D15" s="19">
        <f t="shared" si="1"/>
        <v>43002880.670000002</v>
      </c>
      <c r="E15" s="19">
        <f t="shared" si="1"/>
        <v>75605725.409999996</v>
      </c>
      <c r="F15" s="19">
        <f t="shared" si="1"/>
        <v>300613726.71000004</v>
      </c>
      <c r="G15" s="19">
        <f t="shared" si="1"/>
        <v>298125658.68000001</v>
      </c>
      <c r="H15" s="19">
        <f t="shared" si="1"/>
        <v>272305898.86000031</v>
      </c>
      <c r="I15" s="19">
        <f t="shared" si="1"/>
        <v>281272426.93000001</v>
      </c>
      <c r="J15" s="19">
        <f t="shared" si="1"/>
        <v>411790841.52000004</v>
      </c>
      <c r="K15" s="19">
        <f t="shared" si="1"/>
        <v>377852433.24999988</v>
      </c>
      <c r="L15" s="19">
        <f t="shared" si="1"/>
        <v>428577946.24000001</v>
      </c>
      <c r="M15" s="19">
        <f t="shared" si="1"/>
        <v>350642448.89999998</v>
      </c>
      <c r="N15" s="19">
        <f t="shared" si="1"/>
        <v>270765472.60000002</v>
      </c>
      <c r="O15" s="19">
        <f t="shared" si="1"/>
        <v>201997019.59999999</v>
      </c>
      <c r="P15" s="19">
        <f t="shared" si="1"/>
        <v>320051634.15999997</v>
      </c>
      <c r="Q15" s="19">
        <f t="shared" si="1"/>
        <v>371252907.36000001</v>
      </c>
      <c r="R15" s="19">
        <f t="shared" si="1"/>
        <v>272139925.5</v>
      </c>
      <c r="S15" s="19">
        <f t="shared" si="1"/>
        <v>209369702.57999998</v>
      </c>
      <c r="T15" s="19">
        <f t="shared" si="1"/>
        <v>151625283.82999998</v>
      </c>
    </row>
    <row r="16" spans="1:20" x14ac:dyDescent="0.2">
      <c r="J16" s="6"/>
      <c r="K16" s="6"/>
      <c r="L16" s="6"/>
      <c r="M16" s="6"/>
      <c r="N16" s="6"/>
      <c r="O16" s="6"/>
    </row>
    <row r="18" spans="1:20" ht="96" customHeight="1" x14ac:dyDescent="0.2">
      <c r="A18" s="23" t="s">
        <v>17</v>
      </c>
      <c r="B18" s="23"/>
      <c r="C18" s="23"/>
      <c r="D18" s="23"/>
      <c r="E18" s="23"/>
      <c r="F18" s="23"/>
      <c r="G18" s="23"/>
      <c r="H18" s="23"/>
      <c r="I18" s="23"/>
      <c r="J18" s="23"/>
      <c r="K18" s="23"/>
      <c r="L18" s="23"/>
      <c r="M18" s="21"/>
      <c r="N18" s="21"/>
      <c r="O18" s="21"/>
      <c r="P18" s="21"/>
      <c r="Q18" s="21"/>
      <c r="R18" s="21"/>
      <c r="S18" s="21"/>
      <c r="T18" s="15"/>
    </row>
    <row r="19" spans="1:20" x14ac:dyDescent="0.2">
      <c r="J19" s="6"/>
      <c r="K19" s="6"/>
      <c r="L19" s="6"/>
      <c r="M19" s="6"/>
      <c r="N19" s="6"/>
      <c r="O19" s="6"/>
    </row>
    <row r="20" spans="1:20" x14ac:dyDescent="0.2">
      <c r="G20" s="14"/>
      <c r="H20" s="14"/>
      <c r="I20" s="14"/>
      <c r="J20" s="6"/>
      <c r="K20" s="6"/>
      <c r="L20" s="6"/>
      <c r="M20" s="6"/>
      <c r="N20" s="6"/>
      <c r="O20" s="6"/>
    </row>
    <row r="21" spans="1:20" x14ac:dyDescent="0.2">
      <c r="D21" s="22"/>
      <c r="E21" s="22"/>
      <c r="F21" s="22"/>
      <c r="G21" s="22"/>
      <c r="H21" s="22"/>
      <c r="I21" s="22"/>
      <c r="J21" s="22"/>
      <c r="K21" s="6"/>
      <c r="L21" s="6"/>
      <c r="M21" s="6"/>
      <c r="N21" s="6"/>
      <c r="O21" s="6"/>
    </row>
    <row r="22" spans="1:20" x14ac:dyDescent="0.2">
      <c r="G22" s="14"/>
      <c r="H22" s="14"/>
      <c r="J22" s="6"/>
      <c r="K22" s="6"/>
      <c r="L22" s="6"/>
      <c r="M22" s="6"/>
      <c r="N22" s="6"/>
      <c r="O22" s="6"/>
    </row>
    <row r="29" spans="1:20" s="7" customFormat="1" x14ac:dyDescent="0.2"/>
    <row r="30" spans="1:20" s="7" customFormat="1" x14ac:dyDescent="0.2"/>
  </sheetData>
  <mergeCells count="1">
    <mergeCell ref="A18:L18"/>
  </mergeCells>
  <pageMargins left="0.7" right="0.7" top="0.75" bottom="0.75" header="0.3" footer="0.3"/>
  <pageSetup scale="55"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74963-8B64-4A92-B05B-49435EB30EDB}">
  <sheetPr>
    <pageSetUpPr fitToPage="1"/>
  </sheetPr>
  <dimension ref="A1:Q29"/>
  <sheetViews>
    <sheetView workbookViewId="0"/>
  </sheetViews>
  <sheetFormatPr defaultColWidth="9.140625" defaultRowHeight="12.75" x14ac:dyDescent="0.2"/>
  <cols>
    <col min="1" max="1" width="40.7109375" style="2" bestFit="1" customWidth="1"/>
    <col min="2" max="2" width="13.42578125" style="2" customWidth="1"/>
    <col min="3" max="3" width="16.7109375" style="2" customWidth="1"/>
    <col min="4" max="6" width="14.5703125" style="2" customWidth="1"/>
    <col min="7" max="12" width="14.5703125" style="2" bestFit="1" customWidth="1"/>
    <col min="13" max="14" width="15" style="2" bestFit="1" customWidth="1"/>
    <col min="15" max="15" width="15.7109375" style="2" bestFit="1" customWidth="1"/>
    <col min="16" max="17" width="15" style="2" bestFit="1" customWidth="1"/>
    <col min="18" max="16384" width="9.140625" style="2"/>
  </cols>
  <sheetData>
    <row r="1" spans="1:17" x14ac:dyDescent="0.2">
      <c r="A1" s="1" t="s">
        <v>0</v>
      </c>
      <c r="B1" s="1"/>
      <c r="C1" s="1"/>
    </row>
    <row r="2" spans="1:17" x14ac:dyDescent="0.2">
      <c r="A2" s="1" t="s">
        <v>1</v>
      </c>
      <c r="B2" s="1"/>
      <c r="C2" s="1"/>
      <c r="D2" s="1"/>
      <c r="E2" s="1"/>
      <c r="F2" s="1"/>
    </row>
    <row r="5" spans="1:17" x14ac:dyDescent="0.2">
      <c r="B5" s="3">
        <v>2023</v>
      </c>
      <c r="C5" s="3">
        <v>2022</v>
      </c>
      <c r="D5" s="3">
        <v>2021</v>
      </c>
      <c r="E5" s="3">
        <v>2020</v>
      </c>
      <c r="F5" s="3">
        <v>2019</v>
      </c>
      <c r="G5" s="3">
        <v>2018</v>
      </c>
      <c r="H5" s="3">
        <v>2017</v>
      </c>
      <c r="I5" s="3">
        <v>2016</v>
      </c>
      <c r="J5" s="3">
        <v>2015</v>
      </c>
      <c r="K5" s="3">
        <v>2014</v>
      </c>
      <c r="L5" s="3">
        <v>2013</v>
      </c>
      <c r="M5" s="3">
        <v>2012</v>
      </c>
      <c r="N5" s="3">
        <v>2011</v>
      </c>
      <c r="O5" s="3">
        <v>2010</v>
      </c>
      <c r="P5" s="3">
        <v>2009</v>
      </c>
      <c r="Q5" s="3">
        <v>2008</v>
      </c>
    </row>
    <row r="6" spans="1:17" x14ac:dyDescent="0.2">
      <c r="A6" s="2" t="s">
        <v>7</v>
      </c>
      <c r="B6" s="11">
        <v>0</v>
      </c>
      <c r="C6" s="11">
        <v>0</v>
      </c>
      <c r="D6" s="11" t="s">
        <v>11</v>
      </c>
      <c r="E6" s="11">
        <v>0</v>
      </c>
      <c r="F6" s="11">
        <v>0</v>
      </c>
      <c r="G6" s="4">
        <v>0</v>
      </c>
      <c r="H6" s="4">
        <v>0</v>
      </c>
      <c r="I6" s="4">
        <v>0</v>
      </c>
      <c r="J6" s="4">
        <v>0</v>
      </c>
      <c r="K6" s="4">
        <v>0</v>
      </c>
      <c r="L6" s="4">
        <v>0</v>
      </c>
      <c r="M6" s="11">
        <v>0</v>
      </c>
      <c r="N6" s="11">
        <v>9000000</v>
      </c>
      <c r="O6" s="11">
        <v>28000000</v>
      </c>
      <c r="P6" s="11">
        <v>15000000</v>
      </c>
      <c r="Q6" s="4">
        <v>6177161</v>
      </c>
    </row>
    <row r="7" spans="1:17" x14ac:dyDescent="0.2">
      <c r="A7" s="2" t="s">
        <v>5</v>
      </c>
      <c r="B7" s="11">
        <v>500000</v>
      </c>
      <c r="C7" s="11">
        <v>600000</v>
      </c>
      <c r="D7" s="11">
        <v>600000</v>
      </c>
      <c r="E7" s="11">
        <v>900000</v>
      </c>
      <c r="F7" s="11">
        <v>800000</v>
      </c>
      <c r="G7" s="4">
        <v>2000000</v>
      </c>
      <c r="H7" s="4">
        <v>400000</v>
      </c>
      <c r="I7" s="4">
        <v>800000</v>
      </c>
      <c r="J7" s="4">
        <v>1900000</v>
      </c>
      <c r="K7" s="4">
        <v>1700000</v>
      </c>
      <c r="L7" s="4">
        <v>2800000</v>
      </c>
      <c r="M7" s="11">
        <v>900000</v>
      </c>
      <c r="N7" s="11">
        <v>2500000</v>
      </c>
      <c r="O7" s="11">
        <v>1500000</v>
      </c>
      <c r="P7" s="11">
        <v>1600000</v>
      </c>
      <c r="Q7" s="4">
        <v>2490800</v>
      </c>
    </row>
    <row r="8" spans="1:17" x14ac:dyDescent="0.2">
      <c r="A8" s="2" t="s">
        <v>12</v>
      </c>
      <c r="B8" s="11">
        <v>0</v>
      </c>
      <c r="C8" s="11">
        <v>0</v>
      </c>
      <c r="D8" s="11" t="s">
        <v>11</v>
      </c>
      <c r="E8" s="11">
        <v>0</v>
      </c>
      <c r="F8" s="11">
        <v>10446659</v>
      </c>
      <c r="G8" s="4">
        <v>26167599.370000001</v>
      </c>
      <c r="H8" s="4">
        <v>20033949.299999952</v>
      </c>
      <c r="I8" s="4">
        <v>80297574</v>
      </c>
      <c r="J8" s="4">
        <v>93144923</v>
      </c>
      <c r="K8" s="4">
        <v>240917741.13</v>
      </c>
      <c r="L8" s="4">
        <v>36954053</v>
      </c>
      <c r="M8" s="11">
        <v>61863406</v>
      </c>
      <c r="N8" s="11">
        <v>39832649.32</v>
      </c>
      <c r="O8" s="11">
        <v>68633405</v>
      </c>
      <c r="P8" s="11">
        <v>18807490</v>
      </c>
      <c r="Q8" s="4">
        <v>264529</v>
      </c>
    </row>
    <row r="9" spans="1:17" x14ac:dyDescent="0.2">
      <c r="A9" s="2" t="s">
        <v>8</v>
      </c>
      <c r="B9" s="11">
        <v>0</v>
      </c>
      <c r="C9" s="11">
        <v>0</v>
      </c>
      <c r="D9" s="11" t="s">
        <v>11</v>
      </c>
      <c r="E9" s="11">
        <v>0</v>
      </c>
      <c r="F9" s="11">
        <v>0</v>
      </c>
      <c r="G9" s="4">
        <v>0</v>
      </c>
      <c r="H9" s="4">
        <v>0</v>
      </c>
      <c r="I9" s="4">
        <v>0</v>
      </c>
      <c r="J9" s="4">
        <v>0</v>
      </c>
      <c r="K9" s="4">
        <v>0</v>
      </c>
      <c r="L9" s="4">
        <v>0</v>
      </c>
      <c r="M9" s="11">
        <v>20000000</v>
      </c>
      <c r="N9" s="11">
        <v>16000000</v>
      </c>
      <c r="O9" s="11">
        <v>0</v>
      </c>
      <c r="P9" s="11">
        <v>0</v>
      </c>
      <c r="Q9" s="4">
        <v>3822839</v>
      </c>
    </row>
    <row r="10" spans="1:17" x14ac:dyDescent="0.2">
      <c r="A10" s="2" t="s">
        <v>3</v>
      </c>
      <c r="B10" s="11">
        <v>71994965.030000001</v>
      </c>
      <c r="C10" s="11">
        <v>298206004.29000002</v>
      </c>
      <c r="D10" s="11">
        <v>269943303.38999999</v>
      </c>
      <c r="E10" s="11">
        <v>253679462.60000029</v>
      </c>
      <c r="F10" s="11">
        <v>266329166.18000001</v>
      </c>
      <c r="G10" s="4">
        <v>265518691.61000001</v>
      </c>
      <c r="H10" s="4">
        <v>338135767.86999995</v>
      </c>
      <c r="I10" s="4">
        <v>328747019.24000001</v>
      </c>
      <c r="J10" s="4">
        <v>231640575.69</v>
      </c>
      <c r="K10" s="4">
        <v>12732616.470000001</v>
      </c>
      <c r="L10" s="4">
        <v>142513723.59999999</v>
      </c>
      <c r="M10" s="11">
        <v>221080368.16</v>
      </c>
      <c r="N10" s="11">
        <v>285622258.04000002</v>
      </c>
      <c r="O10" s="11">
        <v>155791720.5</v>
      </c>
      <c r="P10" s="11">
        <v>155515212.57999998</v>
      </c>
      <c r="Q10" s="4">
        <v>120784454.83</v>
      </c>
    </row>
    <row r="11" spans="1:17" ht="13.5" thickBot="1" x14ac:dyDescent="0.25">
      <c r="A11" s="8" t="s">
        <v>13</v>
      </c>
      <c r="B11" s="13">
        <f t="shared" ref="B11:Q11" si="0">SUM(B6:B10)</f>
        <v>72494965.030000001</v>
      </c>
      <c r="C11" s="13">
        <f t="shared" si="0"/>
        <v>298806004.29000002</v>
      </c>
      <c r="D11" s="13">
        <f t="shared" si="0"/>
        <v>270543303.38999999</v>
      </c>
      <c r="E11" s="13">
        <f t="shared" si="0"/>
        <v>254579462.60000029</v>
      </c>
      <c r="F11" s="13">
        <f t="shared" si="0"/>
        <v>277575825.18000001</v>
      </c>
      <c r="G11" s="9">
        <f t="shared" si="0"/>
        <v>293686290.98000002</v>
      </c>
      <c r="H11" s="9">
        <f t="shared" si="0"/>
        <v>358569717.1699999</v>
      </c>
      <c r="I11" s="9">
        <f t="shared" si="0"/>
        <v>409844593.24000001</v>
      </c>
      <c r="J11" s="9">
        <f t="shared" si="0"/>
        <v>326685498.69</v>
      </c>
      <c r="K11" s="9">
        <f t="shared" si="0"/>
        <v>255350357.59999999</v>
      </c>
      <c r="L11" s="9">
        <f t="shared" si="0"/>
        <v>182267776.59999999</v>
      </c>
      <c r="M11" s="9">
        <f t="shared" si="0"/>
        <v>303843774.15999997</v>
      </c>
      <c r="N11" s="9">
        <f t="shared" si="0"/>
        <v>352954907.36000001</v>
      </c>
      <c r="O11" s="9">
        <f t="shared" si="0"/>
        <v>253925125.5</v>
      </c>
      <c r="P11" s="9">
        <f t="shared" si="0"/>
        <v>190922702.57999998</v>
      </c>
      <c r="Q11" s="9">
        <f t="shared" si="0"/>
        <v>133539783.83</v>
      </c>
    </row>
    <row r="12" spans="1:17" ht="16.5" thickTop="1" x14ac:dyDescent="0.2">
      <c r="A12" s="5" t="s">
        <v>14</v>
      </c>
      <c r="B12" s="12">
        <v>3110760.38</v>
      </c>
      <c r="C12" s="12">
        <v>1807722.42</v>
      </c>
      <c r="D12" s="12">
        <v>27582355.289999999</v>
      </c>
      <c r="E12" s="12">
        <v>17726436.260000002</v>
      </c>
      <c r="F12" s="12">
        <v>3696601.75</v>
      </c>
      <c r="G12" s="6">
        <v>118104550.54000001</v>
      </c>
      <c r="H12" s="6">
        <v>19282716.079999998</v>
      </c>
      <c r="I12" s="6">
        <v>18733353</v>
      </c>
      <c r="J12" s="6">
        <v>23956950.210000001</v>
      </c>
      <c r="K12" s="6">
        <v>15415115</v>
      </c>
      <c r="L12" s="6">
        <v>19729243</v>
      </c>
      <c r="M12" s="12">
        <v>16207860</v>
      </c>
      <c r="N12" s="12">
        <v>18298000</v>
      </c>
      <c r="O12" s="12">
        <v>18214800</v>
      </c>
      <c r="P12" s="12">
        <v>18447000</v>
      </c>
      <c r="Q12" s="6">
        <v>18085500</v>
      </c>
    </row>
    <row r="13" spans="1:17" ht="16.5" thickBot="1" x14ac:dyDescent="0.25">
      <c r="A13" s="8" t="s">
        <v>15</v>
      </c>
      <c r="B13" s="10">
        <f t="shared" ref="B13:D13" si="1">SUM(B11:B12)</f>
        <v>75605725.409999996</v>
      </c>
      <c r="C13" s="10">
        <f t="shared" si="1"/>
        <v>300613726.71000004</v>
      </c>
      <c r="D13" s="10">
        <f t="shared" si="1"/>
        <v>298125658.68000001</v>
      </c>
      <c r="E13" s="10">
        <f>SUM(E11:E12)</f>
        <v>272305898.86000031</v>
      </c>
      <c r="F13" s="10">
        <f>SUM(F11:F12)</f>
        <v>281272426.93000001</v>
      </c>
      <c r="G13" s="10">
        <f t="shared" ref="G13:Q13" si="2">SUM(G11:G12)</f>
        <v>411790841.52000004</v>
      </c>
      <c r="H13" s="10">
        <f t="shared" si="2"/>
        <v>377852433.24999988</v>
      </c>
      <c r="I13" s="10">
        <f t="shared" si="2"/>
        <v>428577946.24000001</v>
      </c>
      <c r="J13" s="10">
        <f t="shared" si="2"/>
        <v>350642448.89999998</v>
      </c>
      <c r="K13" s="10">
        <f t="shared" si="2"/>
        <v>270765472.60000002</v>
      </c>
      <c r="L13" s="10">
        <f t="shared" si="2"/>
        <v>201997019.59999999</v>
      </c>
      <c r="M13" s="10">
        <f t="shared" si="2"/>
        <v>320051634.15999997</v>
      </c>
      <c r="N13" s="10">
        <f t="shared" si="2"/>
        <v>371252907.36000001</v>
      </c>
      <c r="O13" s="10">
        <f t="shared" si="2"/>
        <v>272139925.5</v>
      </c>
      <c r="P13" s="10">
        <f t="shared" si="2"/>
        <v>209369702.57999998</v>
      </c>
      <c r="Q13" s="10">
        <f t="shared" si="2"/>
        <v>151625283.82999998</v>
      </c>
    </row>
    <row r="14" spans="1:17" ht="13.5" thickTop="1" x14ac:dyDescent="0.2">
      <c r="G14" s="6"/>
      <c r="H14" s="6"/>
      <c r="I14" s="6"/>
      <c r="J14" s="6"/>
      <c r="K14" s="6"/>
      <c r="L14" s="6"/>
    </row>
    <row r="17" spans="1:17" ht="144.75" customHeight="1" x14ac:dyDescent="0.2">
      <c r="A17" s="23" t="s">
        <v>16</v>
      </c>
      <c r="B17" s="23"/>
      <c r="C17" s="23"/>
      <c r="D17" s="23"/>
      <c r="E17" s="23"/>
      <c r="F17" s="23"/>
      <c r="G17" s="21"/>
      <c r="H17" s="21"/>
      <c r="I17" s="21"/>
      <c r="J17" s="21"/>
      <c r="K17" s="21"/>
      <c r="L17" s="21"/>
      <c r="M17" s="21"/>
      <c r="N17" s="21"/>
      <c r="O17" s="21"/>
      <c r="P17" s="21"/>
      <c r="Q17" s="15"/>
    </row>
    <row r="18" spans="1:17" x14ac:dyDescent="0.2">
      <c r="G18" s="6"/>
      <c r="H18" s="6"/>
      <c r="I18" s="6"/>
      <c r="J18" s="6"/>
      <c r="K18" s="6"/>
      <c r="L18" s="6"/>
    </row>
    <row r="19" spans="1:17" x14ac:dyDescent="0.2">
      <c r="D19" s="14"/>
      <c r="E19" s="14"/>
      <c r="F19" s="14"/>
      <c r="G19" s="6"/>
      <c r="H19" s="6"/>
      <c r="I19" s="6"/>
      <c r="J19" s="6"/>
      <c r="K19" s="6"/>
      <c r="L19" s="6"/>
    </row>
    <row r="20" spans="1:17" x14ac:dyDescent="0.2">
      <c r="D20" s="14"/>
      <c r="E20" s="14"/>
      <c r="F20" s="14"/>
      <c r="G20" s="6"/>
      <c r="H20" s="6"/>
      <c r="I20" s="6"/>
      <c r="J20" s="6"/>
      <c r="K20" s="6"/>
      <c r="L20" s="6"/>
    </row>
    <row r="21" spans="1:17" x14ac:dyDescent="0.2">
      <c r="D21" s="14"/>
      <c r="E21" s="14"/>
      <c r="G21" s="6"/>
      <c r="H21" s="6"/>
      <c r="I21" s="6"/>
      <c r="J21" s="6"/>
      <c r="K21" s="6"/>
      <c r="L21" s="6"/>
    </row>
    <row r="28" spans="1:17" s="7" customFormat="1" x14ac:dyDescent="0.2"/>
    <row r="29" spans="1:17" s="7" customFormat="1" x14ac:dyDescent="0.2"/>
  </sheetData>
  <mergeCells count="1">
    <mergeCell ref="A17:F17"/>
  </mergeCells>
  <pageMargins left="0.7" right="0.7" top="0.75" bottom="0.75" header="0.3" footer="0.3"/>
  <pageSetup scale="55"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3B26A42005044D9F9746BF5666E1C4" ma:contentTypeVersion="10" ma:contentTypeDescription="Create a new document." ma:contentTypeScope="" ma:versionID="e1d005eed3d7f4a1f1e0a458e1bc7791">
  <xsd:schema xmlns:xsd="http://www.w3.org/2001/XMLSchema" xmlns:xs="http://www.w3.org/2001/XMLSchema" xmlns:p="http://schemas.microsoft.com/office/2006/metadata/properties" xmlns:ns2="c83e31e6-a75f-4612-8762-1b30b082ca5e" xmlns:ns3="01c8c5b9-2c47-487d-b1fe-8c12af0e6b0a" targetNamespace="http://schemas.microsoft.com/office/2006/metadata/properties" ma:root="true" ma:fieldsID="e4fbba1ee12ed1a144d9a1e2d7346826" ns2:_="" ns3:_="">
    <xsd:import namespace="c83e31e6-a75f-4612-8762-1b30b082ca5e"/>
    <xsd:import namespace="01c8c5b9-2c47-487d-b1fe-8c12af0e6b0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MediaServiceMetadata" minOccurs="0"/>
                <xsd:element ref="ns2:MediaServiceFastMetadata" minOccurs="0"/>
                <xsd:element ref="ns2:MediaServiceObjectDetectorVersion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e31e6-a75f-4612-8762-1b30b082ca5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SharedWithUsers" ma:index="11" nillable="true" ma:displayName="Shared With"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c8c5b9-2c47-487d-b1fe-8c12af0e6b0a" elementFormDefault="qualified">
    <xsd:import namespace="http://schemas.microsoft.com/office/2006/documentManagement/types"/>
    <xsd:import namespace="http://schemas.microsoft.com/office/infopath/2007/PartnerControls"/>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c83e31e6-a75f-4612-8762-1b30b082ca5e">TEAMS-337645288-165</_dlc_DocId>
    <_dlc_DocIdUrl xmlns="c83e31e6-a75f-4612-8762-1b30b082ca5e">
      <Url>https://teams.wapa.int/westernwide/finance/ar/_layouts/15/DocIdRedir.aspx?ID=TEAMS-337645288-165</Url>
      <Description>TEAMS-337645288-165</Description>
    </_dlc_DocIdUrl>
    <_dlc_DocIdPersistId xmlns="c83e31e6-a75f-4612-8762-1b30b082ca5e" xsi:nil="true"/>
    <SharedWithUsers xmlns="c83e31e6-a75f-4612-8762-1b30b082ca5e">
      <UserInfo>
        <DisplayName/>
        <AccountId xsi:nil="true"/>
        <AccountType/>
      </UserInfo>
    </SharedWithUsers>
  </documentManagement>
</p:properties>
</file>

<file path=customXml/itemProps1.xml><?xml version="1.0" encoding="utf-8"?>
<ds:datastoreItem xmlns:ds="http://schemas.openxmlformats.org/officeDocument/2006/customXml" ds:itemID="{161C4A79-2951-4DDF-B6D3-551A9478EB41}">
  <ds:schemaRefs>
    <ds:schemaRef ds:uri="http://schemas.microsoft.com/office/2006/metadata/longProperties"/>
  </ds:schemaRefs>
</ds:datastoreItem>
</file>

<file path=customXml/itemProps2.xml><?xml version="1.0" encoding="utf-8"?>
<ds:datastoreItem xmlns:ds="http://schemas.openxmlformats.org/officeDocument/2006/customXml" ds:itemID="{CA2835AA-935D-4096-A71E-A52FA85CE1C6}">
  <ds:schemaRefs>
    <ds:schemaRef ds:uri="http://schemas.microsoft.com/sharepoint/v3/contenttype/forms"/>
  </ds:schemaRefs>
</ds:datastoreItem>
</file>

<file path=customXml/itemProps3.xml><?xml version="1.0" encoding="utf-8"?>
<ds:datastoreItem xmlns:ds="http://schemas.openxmlformats.org/officeDocument/2006/customXml" ds:itemID="{F8AFE311-F048-481F-97DE-90C1F985478B}"/>
</file>

<file path=customXml/itemProps4.xml><?xml version="1.0" encoding="utf-8"?>
<ds:datastoreItem xmlns:ds="http://schemas.openxmlformats.org/officeDocument/2006/customXml" ds:itemID="{8AA74670-1BB3-4469-9213-2381A025BC2F}">
  <ds:schemaRefs>
    <ds:schemaRef ds:uri="http://schemas.microsoft.com/office/2006/metadata/properties"/>
    <ds:schemaRef ds:uri="http://schemas.microsoft.com/office/infopath/2007/PartnerControls"/>
    <ds:schemaRef ds:uri="c83e31e6-a75f-4612-8762-1b30b082ca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Returns to Treasury</vt:lpstr>
      <vt:lpstr>Returns to Treasury_Old</vt:lpstr>
    </vt:vector>
  </TitlesOfParts>
  <Manager/>
  <Company>WAPA DOE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Mulvihill, Deborah</dc:creator>
  <cp:keywords/>
  <dc:description/>
  <cp:lastModifiedBy>Henderson, Debra</cp:lastModifiedBy>
  <cp:revision/>
  <dcterms:created xsi:type="dcterms:W3CDTF">2014-04-28T20:52:45Z</dcterms:created>
  <dcterms:modified xsi:type="dcterms:W3CDTF">2026-01-14T17:42:18Z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0x010100AD3B26A42005044D9F9746BF5666E1C4</vt:lpwstr>
  </property>
  <property fmtid="{D5CDD505-2E9C-101B-9397-08002B2CF9AE}" pid="4" name="_dlc_DocIdItemGuid">
    <vt:lpwstr>926bc93e-c047-4a70-a35f-1e52cc6ec1a0</vt:lpwstr>
  </property>
  <property fmtid="{D5CDD505-2E9C-101B-9397-08002B2CF9AE}" pid="5" name="display_urn:schemas-microsoft-com:office:office#Editor">
    <vt:lpwstr>System Account</vt:lpwstr>
  </property>
  <property fmtid="{D5CDD505-2E9C-101B-9397-08002B2CF9AE}" pid="6" name="Order">
    <vt:lpwstr>3500.00000000000</vt:lpwstr>
  </property>
  <property fmtid="{D5CDD505-2E9C-101B-9397-08002B2CF9AE}" pid="7" name="display_urn:schemas-microsoft-com:office:office#Author">
    <vt:lpwstr>System Account</vt:lpwstr>
  </property>
  <property fmtid="{D5CDD505-2E9C-101B-9397-08002B2CF9AE}" pid="8" name="Document ID Value">
    <vt:lpwstr>TEAMS-337645288-165</vt:lpwstr>
  </property>
</Properties>
</file>